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<sst xmlns="http://schemas.openxmlformats.org/spreadsheetml/2006/main" count="171" uniqueCount="123">
  <si>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</si>
  <si>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</si>
  <si>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</si>
  <si>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</si>
  <si>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</si>
  <si>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</si>
  <si>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</si>
  <si>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</si>
  <si>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</si>
  <si>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</si>
  <si>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</si>
  <si>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</si>
  <si>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</si>
  <si>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</si>
  <si>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</si>
  <si>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</si>
  <si>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</si>
  <si>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</si>
  <si>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</si>
  <si>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</si>
  <si>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</si>
  <si>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</si>
  <si>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</si>
  <si>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</si>
  <si>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</si>
  <si>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</si>
  <si>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</si>
  <si>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</si>
  <si>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</si>
  <si>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</si>
  <si>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</si>
  <si>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</si>
  <si>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</si>
  <si>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</si>
  <si>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</si>
  <si>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</si>
  <si>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</si>
  <si>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</si>
  <si>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</si>
  <si>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</si>
  <si>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</si>
  <si>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</si>
  <si>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</si>
  <si>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</si>
  <si>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</si>
  <si>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</si>
  <si>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</si>
  <si>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</si>
  <si>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</si>
  <si>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</si>
  <si>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</si>
  <si>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</si>
  <si>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</si>
  <si>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</si>
  <si>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</si>
  <si>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</si>
  <si>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</si>
  <si>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</si>
  <si>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</si>
  <si>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</si>
  <si>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</si>
  <si>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</si>
  <si>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</si>
  <si>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</si>
  <si>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</si>
  <si>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</si>
  <si>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</si>
  <si>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</si>
  <si>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</si>
  <si>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</si>
  <si>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</si>
  <si>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</si>
  <si>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</si>
  <si>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</si>
  <si>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</si>
  <si>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</si>
  <si>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</si>
  <si>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</si>
  <si>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</si>
  <si>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</si>
  <si>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</si>
  <si>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</si>
  <si>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</si>
  <si>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</si>
  <si>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</si>
  <si>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</si>
  <si>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</si>
  <si>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</si>
  <si>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</si>
  <si>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</si>
  <si>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</si>
  <si>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</si>
  <si>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</si>
  <si>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</si>
  <si>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</si>
  <si>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</si>
  <si>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</si>
  <si>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</si>
  <si>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</si>
  <si>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</si>
  <si>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</si>
  <si>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</si>
  <si>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</si>
  <si>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</si>
  <si>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</si>
  <si>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</si>
  <si>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</si>
  <si>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</si>
  <si>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</si>
  <si>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</si>
  <si>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</si>
  <si>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</si>
  <si>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</si>
  <si>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</si>
  <si>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</si>
  <si>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</si>
  <si>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</si>
  <si>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</si>
  <si>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</si>
  <si>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</si>
  <si>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</si>
  <si>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</si>
  <si>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26.01.2016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</si>
</sst>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59689804"/>
        <c:axId val="337325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3035926"/>
        <c:axId val="27323335"/>
      </c:bar3D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23335"/>
        <c:crosses val="autoZero"/>
        <c:auto val="1"/>
        <c:lblOffset val="100"/>
        <c:tickLblSkip val="2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44583424"/>
        <c:axId val="65706497"/>
      </c:bar3D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4487562"/>
        <c:axId val="20626011"/>
      </c:bar3D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51416372"/>
        <c:axId val="60094165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2" sqref="D5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3665.2+5419.3+785.5+220.1</f>
        <v>10090.1</v>
      </c>
      <c r="E6" s="3">
        <f>D6/D149*100</f>
        <v>39.011386263024605</v>
      </c>
      <c r="F6" s="3">
        <f>D6/B6*100</f>
        <v>34.82250705761359</v>
      </c>
      <c r="G6" s="3">
        <f aca="true" t="shared" si="0" ref="G6:G43">D6/C6*100</f>
        <v>11.607515705652885</v>
      </c>
      <c r="H6" s="3">
        <f>B6-D6</f>
        <v>18885.699999999997</v>
      </c>
      <c r="I6" s="3">
        <f aca="true" t="shared" si="1" ref="I6:I43">C6-D6</f>
        <v>76837.2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5419.3+86.3+97.4</f>
        <v>5603</v>
      </c>
      <c r="E7" s="106">
        <f>D7/D6*100</f>
        <v>55.52967760478092</v>
      </c>
      <c r="F7" s="106">
        <f>D7/B7*100</f>
        <v>41.197620640721155</v>
      </c>
      <c r="G7" s="106">
        <f>D7/C7*100</f>
        <v>13.732540213573719</v>
      </c>
      <c r="H7" s="106">
        <f>B7-D7</f>
        <v>7997.300000000001</v>
      </c>
      <c r="I7" s="106">
        <f t="shared" si="1"/>
        <v>35197.9</v>
      </c>
    </row>
    <row r="8" spans="1:9" ht="18">
      <c r="A8" s="29" t="s">
        <v>3</v>
      </c>
      <c r="B8" s="49">
        <v>17562</v>
      </c>
      <c r="C8" s="50">
        <v>56790.4</v>
      </c>
      <c r="D8" s="51">
        <f>3665.2+5419.3</f>
        <v>9084.5</v>
      </c>
      <c r="E8" s="1">
        <f>D8/D6*100</f>
        <v>90.03379550252227</v>
      </c>
      <c r="F8" s="1">
        <f>D8/B8*100</f>
        <v>51.728163079375925</v>
      </c>
      <c r="G8" s="1">
        <f t="shared" si="0"/>
        <v>15.99654166901448</v>
      </c>
      <c r="H8" s="1">
        <f>B8-D8</f>
        <v>8477.5</v>
      </c>
      <c r="I8" s="1">
        <f t="shared" si="1"/>
        <v>47705.9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>
        <f>345.3+106.4</f>
        <v>451.70000000000005</v>
      </c>
      <c r="E10" s="1">
        <f>D10/D6*100</f>
        <v>4.476665246132348</v>
      </c>
      <c r="F10" s="1">
        <f aca="true" t="shared" si="3" ref="F10:F41">D10/B10*100</f>
        <v>33.787119455456654</v>
      </c>
      <c r="G10" s="1">
        <f t="shared" si="0"/>
        <v>10.790473232842025</v>
      </c>
      <c r="H10" s="1">
        <f t="shared" si="2"/>
        <v>885.2</v>
      </c>
      <c r="I10" s="1">
        <f t="shared" si="1"/>
        <v>3734.4000000000005</v>
      </c>
    </row>
    <row r="11" spans="1:9" ht="18">
      <c r="A11" s="29" t="s">
        <v>0</v>
      </c>
      <c r="B11" s="49">
        <f>11392.8-1435.3</f>
        <v>9957.5</v>
      </c>
      <c r="C11" s="50">
        <f>29821.3-4306</f>
        <v>25515.3</v>
      </c>
      <c r="D11" s="56">
        <f>435.2+111</f>
        <v>546.2</v>
      </c>
      <c r="E11" s="1">
        <f>D11/D6*100</f>
        <v>5.413226826295082</v>
      </c>
      <c r="F11" s="1">
        <f t="shared" si="3"/>
        <v>5.485312578458449</v>
      </c>
      <c r="G11" s="1">
        <f t="shared" si="0"/>
        <v>2.1406763784866336</v>
      </c>
      <c r="H11" s="1">
        <f t="shared" si="2"/>
        <v>9411.3</v>
      </c>
      <c r="I11" s="1">
        <f t="shared" si="1"/>
        <v>24969.1</v>
      </c>
    </row>
    <row r="12" spans="1:9" ht="18">
      <c r="A12" s="29" t="s">
        <v>15</v>
      </c>
      <c r="B12" s="49">
        <v>16.1</v>
      </c>
      <c r="C12" s="50">
        <v>40.6</v>
      </c>
      <c r="D12" s="51">
        <f>5</f>
        <v>5</v>
      </c>
      <c r="E12" s="1">
        <f>D12/D6*100</f>
        <v>0.049553522759932994</v>
      </c>
      <c r="F12" s="1">
        <f t="shared" si="3"/>
        <v>31.05590062111801</v>
      </c>
      <c r="G12" s="1">
        <f t="shared" si="0"/>
        <v>12.31527093596059</v>
      </c>
      <c r="H12" s="1">
        <f t="shared" si="2"/>
        <v>11.100000000000001</v>
      </c>
      <c r="I12" s="1">
        <f t="shared" si="1"/>
        <v>35.6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2.700000000000273</v>
      </c>
      <c r="E13" s="1">
        <f>D13/D6*100</f>
        <v>0.026758902290366524</v>
      </c>
      <c r="F13" s="1">
        <f t="shared" si="3"/>
        <v>2.613746369796982</v>
      </c>
      <c r="G13" s="1">
        <f t="shared" si="0"/>
        <v>0.6871977602444002</v>
      </c>
      <c r="H13" s="1">
        <f t="shared" si="2"/>
        <v>100.59999999999937</v>
      </c>
      <c r="I13" s="1">
        <f t="shared" si="1"/>
        <v>390.20000000000334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5722.2+538</f>
        <v>6260.2</v>
      </c>
      <c r="E18" s="3">
        <f>D18/D149*100</f>
        <v>24.203831506505054</v>
      </c>
      <c r="F18" s="3">
        <f>D18/B18*100</f>
        <v>33.68125423692337</v>
      </c>
      <c r="G18" s="3">
        <f t="shared" si="0"/>
        <v>11.227044476327116</v>
      </c>
      <c r="H18" s="3">
        <f>B18-D18</f>
        <v>12326.399999999998</v>
      </c>
      <c r="I18" s="3">
        <f t="shared" si="1"/>
        <v>49499.8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5722.2+537</f>
        <v>6259.2</v>
      </c>
      <c r="E19" s="106">
        <f>D19/D18*100</f>
        <v>99.98402606945464</v>
      </c>
      <c r="F19" s="106">
        <f t="shared" si="3"/>
        <v>44.037007070742604</v>
      </c>
      <c r="G19" s="106">
        <f t="shared" si="0"/>
        <v>14.6790023569142</v>
      </c>
      <c r="H19" s="106">
        <f t="shared" si="2"/>
        <v>7954.3</v>
      </c>
      <c r="I19" s="106">
        <f t="shared" si="1"/>
        <v>36381.3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5722.2+1</f>
        <v>5723.2</v>
      </c>
      <c r="E20" s="1">
        <f>D20/D18*100</f>
        <v>91.42199929714707</v>
      </c>
      <c r="F20" s="1">
        <f t="shared" si="3"/>
        <v>37.85110083794633</v>
      </c>
      <c r="G20" s="1">
        <f t="shared" si="0"/>
        <v>13.152971782885878</v>
      </c>
      <c r="H20" s="1">
        <f t="shared" si="2"/>
        <v>9397.100000000002</v>
      </c>
      <c r="I20" s="1">
        <f t="shared" si="1"/>
        <v>37789.4</v>
      </c>
    </row>
    <row r="21" spans="1:9" ht="18">
      <c r="A21" s="29" t="s">
        <v>2</v>
      </c>
      <c r="B21" s="49">
        <v>1173.8</v>
      </c>
      <c r="C21" s="50">
        <v>3450.6</v>
      </c>
      <c r="D21" s="51">
        <f>80.5</f>
        <v>80.5</v>
      </c>
      <c r="E21" s="1">
        <f>D21/D18*100</f>
        <v>1.2859014089006742</v>
      </c>
      <c r="F21" s="1">
        <f t="shared" si="3"/>
        <v>6.858067813937639</v>
      </c>
      <c r="G21" s="1">
        <f t="shared" si="0"/>
        <v>2.332927606793022</v>
      </c>
      <c r="H21" s="1">
        <f t="shared" si="2"/>
        <v>1093.3</v>
      </c>
      <c r="I21" s="1">
        <f t="shared" si="1"/>
        <v>3370.1</v>
      </c>
    </row>
    <row r="22" spans="1:9" ht="18">
      <c r="A22" s="29" t="s">
        <v>1</v>
      </c>
      <c r="B22" s="49">
        <v>289.3</v>
      </c>
      <c r="C22" s="50">
        <v>874.5</v>
      </c>
      <c r="D22" s="51">
        <f>127.7</f>
        <v>127.7</v>
      </c>
      <c r="E22" s="1">
        <f>D22/D18*100</f>
        <v>2.039870930641194</v>
      </c>
      <c r="F22" s="1">
        <f t="shared" si="3"/>
        <v>44.141030072589004</v>
      </c>
      <c r="G22" s="1">
        <f t="shared" si="0"/>
        <v>14.602630074328188</v>
      </c>
      <c r="H22" s="1">
        <f t="shared" si="2"/>
        <v>161.60000000000002</v>
      </c>
      <c r="I22" s="1">
        <f t="shared" si="1"/>
        <v>746.8</v>
      </c>
    </row>
    <row r="23" spans="1:9" ht="18">
      <c r="A23" s="29" t="s">
        <v>0</v>
      </c>
      <c r="B23" s="49">
        <v>1508.6</v>
      </c>
      <c r="C23" s="50">
        <v>6334.3</v>
      </c>
      <c r="D23" s="51">
        <f>230.7</f>
        <v>230.7</v>
      </c>
      <c r="E23" s="1">
        <f>D23/D18*100</f>
        <v>3.6851857768122422</v>
      </c>
      <c r="F23" s="1">
        <f t="shared" si="3"/>
        <v>15.292324009014981</v>
      </c>
      <c r="G23" s="1">
        <f t="shared" si="0"/>
        <v>3.6420756831851975</v>
      </c>
      <c r="H23" s="1">
        <f t="shared" si="2"/>
        <v>1277.8999999999999</v>
      </c>
      <c r="I23" s="1">
        <f t="shared" si="1"/>
        <v>6103.6</v>
      </c>
    </row>
    <row r="24" spans="1:9" ht="18">
      <c r="A24" s="29" t="s">
        <v>15</v>
      </c>
      <c r="B24" s="49">
        <v>126</v>
      </c>
      <c r="C24" s="50">
        <v>363.5</v>
      </c>
      <c r="D24" s="51">
        <f>73.6</f>
        <v>73.6</v>
      </c>
      <c r="E24" s="1">
        <f>D24/D18*100</f>
        <v>1.1756812881377592</v>
      </c>
      <c r="F24" s="1">
        <f t="shared" si="3"/>
        <v>58.412698412698404</v>
      </c>
      <c r="G24" s="1">
        <f t="shared" si="0"/>
        <v>20.24759284731774</v>
      </c>
      <c r="H24" s="1">
        <f t="shared" si="2"/>
        <v>52.400000000000006</v>
      </c>
      <c r="I24" s="1">
        <f t="shared" si="1"/>
        <v>289.9</v>
      </c>
    </row>
    <row r="25" spans="1:9" ht="18.75" thickBot="1">
      <c r="A25" s="29" t="s">
        <v>34</v>
      </c>
      <c r="B25" s="50">
        <f>B18-B20-B21-B22-B23-B24</f>
        <v>368.5999999999974</v>
      </c>
      <c r="C25" s="50">
        <f>C18-C20-C21-C22-C23-C24</f>
        <v>1224.500000000001</v>
      </c>
      <c r="D25" s="50">
        <f>D18-D20-D21-D22-D23-D24</f>
        <v>24.50000000000003</v>
      </c>
      <c r="E25" s="1">
        <f>D25/D18*100</f>
        <v>0.39136129836107525</v>
      </c>
      <c r="F25" s="1">
        <f t="shared" si="3"/>
        <v>6.646771568095551</v>
      </c>
      <c r="G25" s="1">
        <f t="shared" si="0"/>
        <v>2.0008166598611687</v>
      </c>
      <c r="H25" s="1">
        <f t="shared" si="2"/>
        <v>344.0999999999974</v>
      </c>
      <c r="I25" s="1">
        <f t="shared" si="1"/>
        <v>1200.000000000001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1335.1+343.1+78.5+19.5+60.6</f>
        <v>1836.7999999999997</v>
      </c>
      <c r="E33" s="3">
        <f>D33/D149*100</f>
        <v>7.101625780509964</v>
      </c>
      <c r="F33" s="3">
        <f>D33/B33*100</f>
        <v>48.63505176476818</v>
      </c>
      <c r="G33" s="3">
        <f t="shared" si="0"/>
        <v>16.211540837761024</v>
      </c>
      <c r="H33" s="3">
        <f t="shared" si="2"/>
        <v>1939.9</v>
      </c>
      <c r="I33" s="3">
        <f t="shared" si="1"/>
        <v>9493.400000000001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72.68619337979094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>
        <f>10.5</f>
        <v>10.5</v>
      </c>
      <c r="E36" s="1">
        <f>D36/D33*100</f>
        <v>0.5716463414634148</v>
      </c>
      <c r="F36" s="1">
        <f t="shared" si="3"/>
        <v>5.463059313215401</v>
      </c>
      <c r="G36" s="1">
        <f t="shared" si="0"/>
        <v>1.4299332697807436</v>
      </c>
      <c r="H36" s="1">
        <f t="shared" si="2"/>
        <v>181.7</v>
      </c>
      <c r="I36" s="1">
        <f t="shared" si="1"/>
        <v>723.8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>
        <f>11.2+19.5</f>
        <v>30.7</v>
      </c>
      <c r="E37" s="19">
        <f>D37/D33*100</f>
        <v>1.671385017421603</v>
      </c>
      <c r="F37" s="19">
        <f t="shared" si="3"/>
        <v>52.12224108658744</v>
      </c>
      <c r="G37" s="19">
        <f t="shared" si="0"/>
        <v>15.989583333333332</v>
      </c>
      <c r="H37" s="19">
        <f t="shared" si="2"/>
        <v>28.2</v>
      </c>
      <c r="I37" s="19">
        <f t="shared" si="1"/>
        <v>161.3</v>
      </c>
    </row>
    <row r="38" spans="1:9" ht="18">
      <c r="A38" s="29" t="s">
        <v>15</v>
      </c>
      <c r="B38" s="49">
        <v>5.1</v>
      </c>
      <c r="C38" s="50">
        <v>15.3</v>
      </c>
      <c r="D38" s="50">
        <f>5.1</f>
        <v>5.1</v>
      </c>
      <c r="E38" s="1">
        <f>D38/D33*100</f>
        <v>0.2776567944250871</v>
      </c>
      <c r="F38" s="1">
        <f t="shared" si="3"/>
        <v>100</v>
      </c>
      <c r="G38" s="1">
        <f t="shared" si="0"/>
        <v>33.33333333333333</v>
      </c>
      <c r="H38" s="1">
        <f t="shared" si="2"/>
        <v>0</v>
      </c>
      <c r="I38" s="1">
        <f t="shared" si="1"/>
        <v>10.200000000000001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455.3999999999998</v>
      </c>
      <c r="E39" s="1">
        <f>D39/D33*100</f>
        <v>24.793118466898946</v>
      </c>
      <c r="F39" s="1">
        <f t="shared" si="3"/>
        <v>60.671462829736214</v>
      </c>
      <c r="G39" s="1">
        <f t="shared" si="0"/>
        <v>20.333080323257562</v>
      </c>
      <c r="H39" s="1">
        <f>B39-D39</f>
        <v>295.1999999999999</v>
      </c>
      <c r="I39" s="1">
        <f t="shared" si="1"/>
        <v>1784.3000000000009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0.8664385547758509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8+294.9+37.1+10.7+29.2</f>
        <v>379.9</v>
      </c>
      <c r="E51" s="3">
        <f>D51/D149*100</f>
        <v>1.4688085986583925</v>
      </c>
      <c r="F51" s="3">
        <f>D51/B51*100</f>
        <v>30.000789702282237</v>
      </c>
      <c r="G51" s="3">
        <f t="shared" si="4"/>
        <v>10</v>
      </c>
      <c r="H51" s="3">
        <f>B51-D51</f>
        <v>886.4</v>
      </c>
      <c r="I51" s="3">
        <f t="shared" si="5"/>
        <v>3419.1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</f>
        <v>302.9</v>
      </c>
      <c r="E52" s="1">
        <f>D52/D51*100</f>
        <v>79.7315082916557</v>
      </c>
      <c r="F52" s="1">
        <f t="shared" si="6"/>
        <v>33.726756485914706</v>
      </c>
      <c r="G52" s="1">
        <f t="shared" si="4"/>
        <v>11.242669438052113</v>
      </c>
      <c r="H52" s="1">
        <f t="shared" si="7"/>
        <v>595.2</v>
      </c>
      <c r="I52" s="1">
        <f t="shared" si="5"/>
        <v>2391.2999999999997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>
        <f>10.7</f>
        <v>10.7</v>
      </c>
      <c r="E55" s="1">
        <f>D55/D51*100</f>
        <v>2.8165306659647276</v>
      </c>
      <c r="F55" s="1">
        <f t="shared" si="6"/>
        <v>29.31506849315068</v>
      </c>
      <c r="G55" s="1">
        <f t="shared" si="4"/>
        <v>5.255402750491159</v>
      </c>
      <c r="H55" s="1">
        <f t="shared" si="7"/>
        <v>25.8</v>
      </c>
      <c r="I55" s="1">
        <f t="shared" si="5"/>
        <v>192.9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66.3</v>
      </c>
      <c r="E56" s="1">
        <f>D56/D51*100</f>
        <v>17.451961042379573</v>
      </c>
      <c r="F56" s="1">
        <f t="shared" si="6"/>
        <v>21.014263074484948</v>
      </c>
      <c r="G56" s="1">
        <f t="shared" si="4"/>
        <v>7.7753019819397196</v>
      </c>
      <c r="H56" s="1">
        <f t="shared" si="7"/>
        <v>249.19999999999993</v>
      </c>
      <c r="I56" s="1">
        <f>C56-D56</f>
        <v>786.4000000000002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43.5+4.7</f>
        <v>48.2</v>
      </c>
      <c r="E58" s="3">
        <f>D58/D149*100</f>
        <v>0.18635581588664</v>
      </c>
      <c r="F58" s="3">
        <f>D58/B58*100</f>
        <v>10.537822474857894</v>
      </c>
      <c r="G58" s="3">
        <f t="shared" si="4"/>
        <v>3.512351526634118</v>
      </c>
      <c r="H58" s="3">
        <f>B58-D58</f>
        <v>409.2</v>
      </c>
      <c r="I58" s="3">
        <f t="shared" si="5"/>
        <v>1324.1</v>
      </c>
    </row>
    <row r="59" spans="1:9" ht="18">
      <c r="A59" s="29" t="s">
        <v>3</v>
      </c>
      <c r="B59" s="49">
        <v>142.2</v>
      </c>
      <c r="C59" s="50">
        <v>424.5</v>
      </c>
      <c r="D59" s="51">
        <f>43.5</f>
        <v>43.5</v>
      </c>
      <c r="E59" s="1">
        <f>D59/D58*100</f>
        <v>90.24896265560164</v>
      </c>
      <c r="F59" s="1">
        <f t="shared" si="6"/>
        <v>30.590717299578063</v>
      </c>
      <c r="G59" s="1">
        <f t="shared" si="4"/>
        <v>10.247349823321555</v>
      </c>
      <c r="H59" s="1">
        <f t="shared" si="7"/>
        <v>98.69999999999999</v>
      </c>
      <c r="I59" s="1">
        <f t="shared" si="5"/>
        <v>381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>
        <f>4.7</f>
        <v>4.7</v>
      </c>
      <c r="E61" s="1">
        <f>D61/D58*100</f>
        <v>9.751037344398341</v>
      </c>
      <c r="F61" s="1">
        <f t="shared" si="6"/>
        <v>41.96428571428572</v>
      </c>
      <c r="G61" s="1">
        <f t="shared" si="4"/>
        <v>2.8588807785888077</v>
      </c>
      <c r="H61" s="1">
        <f t="shared" si="7"/>
        <v>6.499999999999999</v>
      </c>
      <c r="I61" s="1">
        <f t="shared" si="5"/>
        <v>159.70000000000002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2.6645352591003757E-15</v>
      </c>
      <c r="E63" s="1">
        <f>D63/D58*100</f>
        <v>5.5280814504157165E-15</v>
      </c>
      <c r="F63" s="1">
        <f t="shared" si="6"/>
        <v>1.7415263131374993E-14</v>
      </c>
      <c r="G63" s="1">
        <f t="shared" si="4"/>
        <v>6.849705036247756E-15</v>
      </c>
      <c r="H63" s="1">
        <f t="shared" si="7"/>
        <v>15.300000000000008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504.1+603.6+0.4+13.4+0.4+2.2+9.9+1.1</f>
        <v>1135.1000000000004</v>
      </c>
      <c r="E89" s="3">
        <f>D89/D149*100</f>
        <v>4.388640801098031</v>
      </c>
      <c r="F89" s="3">
        <f aca="true" t="shared" si="10" ref="F89:F95">D89/B89*100</f>
        <v>27.144462778295917</v>
      </c>
      <c r="G89" s="3">
        <f t="shared" si="8"/>
        <v>9.048082134999843</v>
      </c>
      <c r="H89" s="3">
        <f aca="true" t="shared" si="11" ref="H89:H95">B89-D89</f>
        <v>3046.5999999999995</v>
      </c>
      <c r="I89" s="3">
        <f t="shared" si="9"/>
        <v>11410.1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</f>
        <v>1117.6</v>
      </c>
      <c r="E90" s="1">
        <f>D90/D89*100</f>
        <v>98.45828561360229</v>
      </c>
      <c r="F90" s="1">
        <f t="shared" si="10"/>
        <v>31.470165854757408</v>
      </c>
      <c r="G90" s="1">
        <f t="shared" si="8"/>
        <v>10.522846893330946</v>
      </c>
      <c r="H90" s="1">
        <f t="shared" si="11"/>
        <v>2433.7000000000003</v>
      </c>
      <c r="I90" s="1">
        <f t="shared" si="9"/>
        <v>9503.1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17.500000000000455</v>
      </c>
      <c r="E93" s="1">
        <f>D93/D89*100</f>
        <v>1.5417143863977139</v>
      </c>
      <c r="F93" s="1">
        <f t="shared" si="10"/>
        <v>4.684154175588992</v>
      </c>
      <c r="G93" s="1">
        <f>D93/C93*100</f>
        <v>1.5595757953836962</v>
      </c>
      <c r="H93" s="1">
        <f t="shared" si="11"/>
        <v>356.09999999999917</v>
      </c>
      <c r="I93" s="1">
        <f>C93-D93</f>
        <v>1104.5999999999995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3050.1+485.9+95+377.6+203.8</f>
        <v>4212.4</v>
      </c>
      <c r="E94" s="118">
        <f>D94/D149*100</f>
        <v>16.286415743586765</v>
      </c>
      <c r="F94" s="122">
        <f t="shared" si="10"/>
        <v>81.18411162718985</v>
      </c>
      <c r="G94" s="117">
        <f>D94/C94*100</f>
        <v>27.061544391622768</v>
      </c>
      <c r="H94" s="123">
        <f t="shared" si="11"/>
        <v>976.3000000000002</v>
      </c>
      <c r="I94" s="118">
        <f>C94-D94</f>
        <v>11353.6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</f>
        <v>40</v>
      </c>
      <c r="E101" s="25">
        <f>D101/D149*100</f>
        <v>0.1546521293665062</v>
      </c>
      <c r="F101" s="25">
        <f>D101/B101*100</f>
        <v>4.361574528404754</v>
      </c>
      <c r="G101" s="25">
        <f aca="true" t="shared" si="12" ref="G101:G147">D101/C101*100</f>
        <v>1.4539110206455366</v>
      </c>
      <c r="H101" s="25">
        <f aca="true" t="shared" si="13" ref="H101:H106">B101-D101</f>
        <v>877.1</v>
      </c>
      <c r="I101" s="25">
        <f aca="true" t="shared" si="14" ref="I101:I147">C101-D101</f>
        <v>2711.2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f>774.8+1.9</f>
        <v>776.6999999999999</v>
      </c>
      <c r="C103" s="51">
        <v>2321.2</v>
      </c>
      <c r="D103" s="51">
        <f>39.8</f>
        <v>39.8</v>
      </c>
      <c r="E103" s="1">
        <f>D103/D101*100</f>
        <v>99.49999999999999</v>
      </c>
      <c r="F103" s="1">
        <f aca="true" t="shared" si="15" ref="F103:F147">D103/B103*100</f>
        <v>5.124243594695507</v>
      </c>
      <c r="G103" s="1">
        <f t="shared" si="12"/>
        <v>1.7146303636050317</v>
      </c>
      <c r="H103" s="1">
        <f t="shared" si="13"/>
        <v>736.9</v>
      </c>
      <c r="I103" s="1">
        <f t="shared" si="14"/>
        <v>2281.3999999999996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134.20000000000005</v>
      </c>
      <c r="C105" s="99">
        <f>C101-C102-C103</f>
        <v>411.3000000000002</v>
      </c>
      <c r="D105" s="99">
        <f>D101-D102-D103</f>
        <v>0.20000000000000284</v>
      </c>
      <c r="E105" s="95">
        <f>D105/D101*100</f>
        <v>0.5000000000000071</v>
      </c>
      <c r="F105" s="95">
        <f t="shared" si="15"/>
        <v>0.14903129657228223</v>
      </c>
      <c r="G105" s="95">
        <f t="shared" si="12"/>
        <v>0.04862630683199678</v>
      </c>
      <c r="H105" s="95">
        <f>B105-D105</f>
        <v>134.00000000000006</v>
      </c>
      <c r="I105" s="95">
        <f t="shared" si="14"/>
        <v>411.1000000000002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1637.7</v>
      </c>
      <c r="E106" s="93">
        <f>D106/D149*100</f>
        <v>6.33184480658818</v>
      </c>
      <c r="F106" s="93">
        <f>D106/B106*100</f>
        <v>32.592990626306054</v>
      </c>
      <c r="G106" s="93">
        <f t="shared" si="12"/>
        <v>9.52788201413736</v>
      </c>
      <c r="H106" s="93">
        <f t="shared" si="13"/>
        <v>3386.999999999999</v>
      </c>
      <c r="I106" s="93">
        <f t="shared" si="14"/>
        <v>15550.8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1.6181229773462782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98.38187702265373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1677.7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25864.500000000004</v>
      </c>
      <c r="E149" s="38">
        <v>100</v>
      </c>
      <c r="F149" s="3">
        <f>D149/B149*100</f>
        <v>37.40985446540408</v>
      </c>
      <c r="G149" s="3">
        <f aca="true" t="shared" si="18" ref="G149:G155">D149/C149*100</f>
        <v>12.344091091751325</v>
      </c>
      <c r="H149" s="3">
        <f aca="true" t="shared" si="19" ref="H149:H155">B149-D149</f>
        <v>43273.7</v>
      </c>
      <c r="I149" s="3">
        <f aca="true" t="shared" si="20" ref="I149:I155">C149-D149</f>
        <v>183664.90000000002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40682.7</v>
      </c>
      <c r="C150" s="67">
        <f>C8+C20+C34+C52+C59+C90+C114+C118+C46+C138+C130+C102</f>
        <v>124094.59999999998</v>
      </c>
      <c r="D150" s="67">
        <f>D8+D20+D34+D52+D59+D90+D114+D118+D46+D138+D130+D102</f>
        <v>17857.399999999998</v>
      </c>
      <c r="E150" s="6">
        <f>D150/D149*100</f>
        <v>69.04212337373619</v>
      </c>
      <c r="F150" s="6">
        <f aca="true" t="shared" si="21" ref="F150:F161">D150/B150*100</f>
        <v>43.89433346360983</v>
      </c>
      <c r="G150" s="6">
        <f t="shared" si="18"/>
        <v>14.3901507398388</v>
      </c>
      <c r="H150" s="6">
        <f t="shared" si="19"/>
        <v>22825.3</v>
      </c>
      <c r="I150" s="18">
        <f t="shared" si="20"/>
        <v>106237.19999999998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12612.800000000001</v>
      </c>
      <c r="C151" s="68">
        <f>C11+C23+C36+C55+C61+C91+C49+C139+C108+C111+C95+C136</f>
        <v>35678.700000000004</v>
      </c>
      <c r="D151" s="68">
        <f>D11+D23+D36+D55+D61+D91+D49+D139+D108+D111+D95+D136</f>
        <v>802.8000000000002</v>
      </c>
      <c r="E151" s="6">
        <f>D151/D149*100</f>
        <v>3.10386823638578</v>
      </c>
      <c r="F151" s="6">
        <f t="shared" si="21"/>
        <v>6.364962577698846</v>
      </c>
      <c r="G151" s="6">
        <f t="shared" si="18"/>
        <v>2.2500819816865527</v>
      </c>
      <c r="H151" s="6">
        <f t="shared" si="19"/>
        <v>11810</v>
      </c>
      <c r="I151" s="18">
        <f t="shared" si="20"/>
        <v>34875.9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579.4000000000001</v>
      </c>
      <c r="E152" s="6">
        <f>D152/D149*100</f>
        <v>2.2401360938738426</v>
      </c>
      <c r="F152" s="6">
        <f t="shared" si="21"/>
        <v>34.70708038816341</v>
      </c>
      <c r="G152" s="6">
        <f t="shared" si="18"/>
        <v>11.1438078202835</v>
      </c>
      <c r="H152" s="6">
        <f t="shared" si="19"/>
        <v>1090</v>
      </c>
      <c r="I152" s="18">
        <f t="shared" si="20"/>
        <v>4619.9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1190.3999999999999</v>
      </c>
      <c r="C153" s="67">
        <f>C12+C24+C103+C62+C38+C92+C128</f>
        <v>3418.4</v>
      </c>
      <c r="D153" s="67">
        <f>D12+D24+D103+D62+D38+D92+D128</f>
        <v>123.49999999999999</v>
      </c>
      <c r="E153" s="6">
        <f>D153/D149*100</f>
        <v>0.47748844941908786</v>
      </c>
      <c r="F153" s="6">
        <f t="shared" si="21"/>
        <v>10.374663978494624</v>
      </c>
      <c r="G153" s="6">
        <f t="shared" si="18"/>
        <v>3.612801310554645</v>
      </c>
      <c r="H153" s="6">
        <f t="shared" si="19"/>
        <v>1066.8999999999999</v>
      </c>
      <c r="I153" s="18">
        <f t="shared" si="20"/>
        <v>3294.9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80.5</v>
      </c>
      <c r="E154" s="6">
        <f>D154/D149*100</f>
        <v>0.3112374103500937</v>
      </c>
      <c r="F154" s="6">
        <f t="shared" si="21"/>
        <v>6.858067813937639</v>
      </c>
      <c r="G154" s="6">
        <f t="shared" si="18"/>
        <v>2.331373627964899</v>
      </c>
      <c r="H154" s="6">
        <f t="shared" si="19"/>
        <v>1093.3</v>
      </c>
      <c r="I154" s="18">
        <f t="shared" si="20"/>
        <v>3372.4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11809.1</v>
      </c>
      <c r="C155" s="67">
        <f>C149-C150-C151-C152-C153-C154</f>
        <v>37685.50000000004</v>
      </c>
      <c r="D155" s="67">
        <f>D149-D150-D151-D152-D153-D154</f>
        <v>6420.900000000005</v>
      </c>
      <c r="E155" s="6">
        <f>D155/D149*100</f>
        <v>24.82514643623501</v>
      </c>
      <c r="F155" s="6">
        <f t="shared" si="21"/>
        <v>54.372475463837254</v>
      </c>
      <c r="G155" s="43">
        <f t="shared" si="18"/>
        <v>17.038118109087048</v>
      </c>
      <c r="H155" s="6">
        <f t="shared" si="19"/>
        <v>5388.199999999995</v>
      </c>
      <c r="I155" s="6">
        <f t="shared" si="20"/>
        <v>31264.60000000003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25864.500000000004</v>
      </c>
      <c r="E166" s="25"/>
      <c r="F166" s="3">
        <f>D166/B166*100</f>
        <v>37.40985446540408</v>
      </c>
      <c r="G166" s="3">
        <f t="shared" si="22"/>
        <v>12.344091091751325</v>
      </c>
      <c r="H166" s="3">
        <f>B166-D166</f>
        <v>43273.7</v>
      </c>
      <c r="I166" s="3">
        <f t="shared" si="23"/>
        <v>183664.90000000002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25864.500000000004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25864.500000000004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2016-01-26T06:12:12Z</dcterms:modified>
  <cp:category/>
  <cp:version/>
  <cp:contentType/>
  <cp:contentStatus/>
</cp:coreProperties>
</file>